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iltoncat-my.sharepoint.com/personal/rhonda_gelinas_miltoncat_com/Documents/My Documents/Forms/Liner Projection/"/>
    </mc:Choice>
  </mc:AlternateContent>
  <xr:revisionPtr revIDLastSave="0" documentId="8_{4F595AE7-C734-450E-8E2F-FF8D8DE1292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easurement worksheet" sheetId="1" r:id="rId1"/>
    <sheet name="Specifications" sheetId="2" r:id="rId2"/>
    <sheet name="Notes" sheetId="3" r:id="rId3"/>
  </sheets>
  <definedNames>
    <definedName name="_xlnm.Print_Area" localSheetId="0">'Measurement worksheet'!$B$2:$AL$47</definedName>
    <definedName name="_xlnm.Print_Area" localSheetId="1">Specifications!$A$1:$D$23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36" i="1" l="1"/>
  <c r="AC30" i="1"/>
  <c r="R33" i="1"/>
  <c r="C36" i="1"/>
  <c r="AC29" i="1"/>
  <c r="R32" i="1"/>
  <c r="AC35" i="1"/>
  <c r="C35" i="1"/>
  <c r="V18" i="1"/>
  <c r="V17" i="1"/>
  <c r="V15" i="1"/>
  <c r="A7" i="2"/>
  <c r="E11" i="2"/>
  <c r="E10" i="2"/>
  <c r="A12" i="2"/>
  <c r="E12" i="2" s="1"/>
  <c r="A13" i="2"/>
  <c r="E13" i="2" s="1"/>
  <c r="A9" i="2"/>
  <c r="E9" i="2" s="1"/>
  <c r="A8" i="2"/>
  <c r="E8" i="2" s="1"/>
  <c r="V19" i="1" l="1"/>
  <c r="J24" i="1"/>
  <c r="AG21" i="1" s="1"/>
  <c r="V30" i="1"/>
  <c r="V29" i="1"/>
  <c r="V27" i="1"/>
  <c r="V26" i="1"/>
  <c r="V24" i="1"/>
  <c r="V23" i="1"/>
  <c r="V21" i="1"/>
  <c r="V20" i="1"/>
  <c r="V14" i="1"/>
  <c r="V16" i="1" s="1"/>
  <c r="J34" i="1"/>
  <c r="AG27" i="1" s="1"/>
  <c r="J29" i="1"/>
  <c r="AG24" i="1" s="1"/>
  <c r="E34" i="1"/>
  <c r="AG18" i="1" s="1"/>
  <c r="E29" i="1"/>
  <c r="AG17" i="1" s="1"/>
  <c r="E24" i="1"/>
  <c r="AG14" i="1" s="1"/>
  <c r="V25" i="1" l="1"/>
  <c r="V31" i="1"/>
  <c r="V28" i="1"/>
  <c r="V22" i="1"/>
  <c r="AG19" i="1"/>
  <c r="AG32" i="1"/>
  <c r="AG33" i="1"/>
  <c r="AG23" i="1"/>
  <c r="AG25" i="1" s="1"/>
  <c r="AG20" i="1"/>
  <c r="AG22" i="1" s="1"/>
  <c r="AG26" i="1"/>
  <c r="AG28" i="1" s="1"/>
  <c r="AG15" i="1"/>
  <c r="AG16" i="1" s="1"/>
  <c r="AG34" i="1" l="1"/>
</calcChain>
</file>

<file path=xl/sharedStrings.xml><?xml version="1.0" encoding="utf-8"?>
<sst xmlns="http://schemas.openxmlformats.org/spreadsheetml/2006/main" count="158" uniqueCount="107">
  <si>
    <t>Liner Projection Measurement Worksheet</t>
  </si>
  <si>
    <t>Meter (Mi/Km)</t>
  </si>
  <si>
    <t>Date</t>
  </si>
  <si>
    <t>Hours</t>
  </si>
  <si>
    <t>VIN / Truck Serial Number</t>
  </si>
  <si>
    <t>Engine Serial Number</t>
  </si>
  <si>
    <t>All Tolerances and Dimensions are listed in SEBF9008</t>
  </si>
  <si>
    <t>Liner Projection Measurements</t>
  </si>
  <si>
    <t xml:space="preserve">MAX Variation Each Cylinder  </t>
  </si>
  <si>
    <t>MAX Variation of AVG Between Adjacent Liners</t>
  </si>
  <si>
    <t>Identify Block Machine Process</t>
  </si>
  <si>
    <t>Max 1A-1D</t>
  </si>
  <si>
    <t>AVG Liner 1</t>
  </si>
  <si>
    <t>A or B</t>
  </si>
  <si>
    <t>Min 1A-1D</t>
  </si>
  <si>
    <t>AVG Liner 2</t>
  </si>
  <si>
    <t>A) Counterbore with Shims (In-Frame Process):</t>
  </si>
  <si>
    <t>Variation</t>
  </si>
  <si>
    <t>B) Machined Top Deck (with Insert)</t>
  </si>
  <si>
    <t>Max 2A-2D</t>
  </si>
  <si>
    <t>(Out of Frame Process):</t>
  </si>
  <si>
    <t>Min 2A-2D</t>
  </si>
  <si>
    <t>AVG Liner 3</t>
  </si>
  <si>
    <t>1A</t>
  </si>
  <si>
    <t>4A</t>
  </si>
  <si>
    <t>Max 3A-3D</t>
  </si>
  <si>
    <t>1B</t>
  </si>
  <si>
    <t>4B</t>
  </si>
  <si>
    <t>Min 3A-3D</t>
  </si>
  <si>
    <t>AVG Liner 4</t>
  </si>
  <si>
    <t>1C</t>
  </si>
  <si>
    <t>4C</t>
  </si>
  <si>
    <t>1D</t>
  </si>
  <si>
    <t>4D</t>
  </si>
  <si>
    <t>Max 4A-4D</t>
  </si>
  <si>
    <t>1 Avg ^</t>
  </si>
  <si>
    <t>4 Avg ^</t>
  </si>
  <si>
    <t>Min 4A-4D</t>
  </si>
  <si>
    <t>AVG Liner 5</t>
  </si>
  <si>
    <t>2A</t>
  </si>
  <si>
    <t>5A</t>
  </si>
  <si>
    <t>2B</t>
  </si>
  <si>
    <t>5B</t>
  </si>
  <si>
    <t>Max 5A-5D</t>
  </si>
  <si>
    <t>2C</t>
  </si>
  <si>
    <t>5C</t>
  </si>
  <si>
    <t>Min 5A-5D</t>
  </si>
  <si>
    <t>AVG Liner 6</t>
  </si>
  <si>
    <t>2D</t>
  </si>
  <si>
    <t>5D</t>
  </si>
  <si>
    <t>2 Avg ^</t>
  </si>
  <si>
    <t>5 Avg ^</t>
  </si>
  <si>
    <t>Max 6A-6D</t>
  </si>
  <si>
    <t>3A</t>
  </si>
  <si>
    <t>6A</t>
  </si>
  <si>
    <t>Min 6A-6D</t>
  </si>
  <si>
    <t>3B</t>
  </si>
  <si>
    <t>6B</t>
  </si>
  <si>
    <t>Max Variation of AVG</t>
  </si>
  <si>
    <t>3C</t>
  </si>
  <si>
    <t>6C</t>
  </si>
  <si>
    <t>Max AVG 1-6</t>
  </si>
  <si>
    <t>3D</t>
  </si>
  <si>
    <t>6D</t>
  </si>
  <si>
    <t>Min AVG 1-6</t>
  </si>
  <si>
    <t>3 Avg ^</t>
  </si>
  <si>
    <t>6 Avg ^</t>
  </si>
  <si>
    <t>The flatness of the top deck must be within tolerance for the entire surface.</t>
  </si>
  <si>
    <t>All Tolerances are listed in SEBF9008</t>
  </si>
  <si>
    <t>Max Variation in any 6" span - Cross Angle 1</t>
  </si>
  <si>
    <t>Max Variation in any 6" span - Cross Angle 2</t>
  </si>
  <si>
    <t>Max Variation in any 6" span - HOR A</t>
  </si>
  <si>
    <t>TECHNICIAN SIGNATURE</t>
  </si>
  <si>
    <t>Max Variation in any 6" span - HOR B</t>
  </si>
  <si>
    <t>PRINT NAME</t>
  </si>
  <si>
    <t>See SEBF9008 for complete details</t>
  </si>
  <si>
    <t>Ref:</t>
  </si>
  <si>
    <t xml:space="preserve">Media Number -SEBF9008-29 </t>
  </si>
  <si>
    <t xml:space="preserve">Publication Date -11/09/2015 </t>
  </si>
  <si>
    <t xml:space="preserve">Date Updated -26/01/2018 </t>
  </si>
  <si>
    <t>Critical Dimensions for Top Mounted Liners</t>
  </si>
  <si>
    <t>Liner Projection</t>
  </si>
  <si>
    <t>Specifications for C15 Through C18 </t>
  </si>
  <si>
    <t>&lt; Block Machine Process entered on Measurement worksheet</t>
  </si>
  <si>
    <t>B</t>
  </si>
  <si>
    <t>Liner Projection for New, REMAN &amp; Blocks Surface Milled Out of Chassis </t>
  </si>
  <si>
    <t>0.025 to 0.152 mm (0.0010 to 0.0060 inch) </t>
  </si>
  <si>
    <t>A</t>
  </si>
  <si>
    <t>Liner Projection for Blocks Counterbored With Shims </t>
  </si>
  <si>
    <t>0.08890 mm to 0.15240 mm (0.0035 inch to 0.0060 inch) </t>
  </si>
  <si>
    <t>&gt;&gt;&gt;</t>
  </si>
  <si>
    <t>A/B</t>
  </si>
  <si>
    <t>Maximum Variation inch Each Liner </t>
  </si>
  <si>
    <t>0.051 mm (0.0020 inch) </t>
  </si>
  <si>
    <t>Maximum Average Variation Between Adjacent Liners </t>
  </si>
  <si>
    <t>Maximum Variation Between All Liners Excluding Blocks Counterbored With Shims </t>
  </si>
  <si>
    <t>0.102 mm (0.0040 inch) </t>
  </si>
  <si>
    <t>Maximum Variation Between All Liners for Blocks Counterbored With Shims </t>
  </si>
  <si>
    <t>0.06350 mm (0.0025 inch) </t>
  </si>
  <si>
    <t>Do not exceed the maximum liner projection of 0.152 mm (0.006 inch). The excessive liner projection will contribute to cracking of the liner flange.</t>
  </si>
  <si>
    <t>Flatness of the Top Deck</t>
  </si>
  <si>
    <t>0.002 inch over 6 inches</t>
  </si>
  <si>
    <t>Measure the flatness of the top deck. Use a straight edge and a feeler gauge to measure the flatness of the top deck.</t>
  </si>
  <si>
    <t>Measure the surface in two positions crosswise and measure the surface in two positions lengthwise.</t>
  </si>
  <si>
    <t>The flatness of the top deck must be held for the entire surface. There can be no more than 0.05 mm (0.002 inch) over any 150.00 mm (6.000 inch) span.</t>
  </si>
  <si>
    <r>
      <t xml:space="preserve">Note: </t>
    </r>
    <r>
      <rPr>
        <sz val="11"/>
        <color theme="1"/>
        <rFont val="Calibri"/>
        <family val="2"/>
        <scheme val="minor"/>
      </rPr>
      <t xml:space="preserve">The 0.05 mm (0.002 inch) tolerance for flatness cannot be increased by increasing the 150.00 mm (6.000 inch) length. 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</si>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</sst>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4"/>
      <color rgb="FF00B05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/>
    <xf numFmtId="0" fontId="0" fillId="2" borderId="0" xfId="0" applyFill="1"/>
    <xf numFmtId="0" fontId="6" fillId="2" borderId="0" xfId="0" applyFont="1" applyFill="1" applyAlignment="1">
      <alignment horizontal="center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2" fillId="2" borderId="0" xfId="0" applyFont="1" applyFill="1" applyAlignment="1">
      <alignment horizontal="center"/>
    </xf>
    <xf numFmtId="0" fontId="0" fillId="2" borderId="6" xfId="0" applyFill="1" applyBorder="1"/>
    <xf numFmtId="0" fontId="0" fillId="2" borderId="13" xfId="0" applyFill="1" applyBorder="1"/>
    <xf numFmtId="0" fontId="3" fillId="2" borderId="13" xfId="0" applyFont="1" applyFill="1" applyBorder="1" applyAlignment="1">
      <alignment horizontal="center"/>
    </xf>
    <xf numFmtId="0" fontId="0" fillId="2" borderId="16" xfId="0" applyFill="1" applyBorder="1"/>
    <xf numFmtId="0" fontId="0" fillId="2" borderId="13" xfId="0" applyFill="1" applyBorder="1" applyAlignment="1">
      <alignment horizontal="right"/>
    </xf>
    <xf numFmtId="0" fontId="0" fillId="2" borderId="6" xfId="0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0" fillId="2" borderId="13" xfId="0" applyFill="1" applyBorder="1" applyAlignment="1">
      <alignment horizontal="right" vertical="center"/>
    </xf>
    <xf numFmtId="0" fontId="3" fillId="2" borderId="0" xfId="0" applyFont="1" applyFill="1"/>
    <xf numFmtId="0" fontId="0" fillId="2" borderId="8" xfId="0" applyFill="1" applyBorder="1"/>
    <xf numFmtId="0" fontId="0" fillId="2" borderId="11" xfId="0" applyFill="1" applyBorder="1"/>
    <xf numFmtId="0" fontId="0" fillId="2" borderId="8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Alignment="1">
      <alignment horizontal="right" vertical="center"/>
    </xf>
    <xf numFmtId="0" fontId="3" fillId="2" borderId="8" xfId="0" applyFont="1" applyFill="1" applyBorder="1"/>
    <xf numFmtId="0" fontId="3" fillId="2" borderId="11" xfId="0" applyFont="1" applyFill="1" applyBorder="1"/>
    <xf numFmtId="0" fontId="0" fillId="2" borderId="12" xfId="0" applyFill="1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0" fillId="2" borderId="12" xfId="0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0" fillId="2" borderId="1" xfId="0" applyFill="1" applyBorder="1" applyAlignment="1">
      <alignment horizontal="right" vertical="center"/>
    </xf>
    <xf numFmtId="0" fontId="3" fillId="2" borderId="12" xfId="0" applyFont="1" applyFill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vertical="top"/>
    </xf>
    <xf numFmtId="0" fontId="3" fillId="2" borderId="9" xfId="0" applyFont="1" applyFill="1" applyBorder="1"/>
    <xf numFmtId="0" fontId="0" fillId="2" borderId="2" xfId="0" applyFill="1" applyBorder="1"/>
    <xf numFmtId="0" fontId="0" fillId="2" borderId="14" xfId="0" applyFill="1" applyBorder="1"/>
    <xf numFmtId="0" fontId="2" fillId="2" borderId="15" xfId="0" applyFont="1" applyFill="1" applyBorder="1" applyAlignment="1">
      <alignment horizontal="right"/>
    </xf>
    <xf numFmtId="0" fontId="2" fillId="2" borderId="0" xfId="0" applyFont="1" applyFill="1" applyAlignment="1">
      <alignment horizontal="center" vertical="center"/>
    </xf>
    <xf numFmtId="0" fontId="1" fillId="2" borderId="13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0" fillId="2" borderId="15" xfId="0" applyFill="1" applyBorder="1"/>
    <xf numFmtId="0" fontId="5" fillId="2" borderId="0" xfId="0" applyFont="1" applyFill="1"/>
    <xf numFmtId="0" fontId="1" fillId="2" borderId="8" xfId="0" applyFont="1" applyFill="1" applyBorder="1"/>
    <xf numFmtId="0" fontId="0" fillId="2" borderId="9" xfId="0" applyFill="1" applyBorder="1"/>
    <xf numFmtId="0" fontId="1" fillId="2" borderId="0" xfId="0" applyFont="1" applyFill="1"/>
    <xf numFmtId="0" fontId="7" fillId="0" borderId="0" xfId="0" applyFont="1"/>
    <xf numFmtId="0" fontId="0" fillId="0" borderId="0" xfId="0" applyAlignment="1">
      <alignment vertical="center"/>
    </xf>
    <xf numFmtId="0" fontId="0" fillId="0" borderId="18" xfId="0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horizontal="right"/>
    </xf>
    <xf numFmtId="0" fontId="9" fillId="0" borderId="0" xfId="0" applyFont="1"/>
    <xf numFmtId="0" fontId="10" fillId="0" borderId="0" xfId="0" applyFont="1" applyAlignment="1">
      <alignment horizontal="center"/>
    </xf>
    <xf numFmtId="0" fontId="0" fillId="0" borderId="15" xfId="0" applyBorder="1"/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left"/>
      <protection locked="0"/>
    </xf>
    <xf numFmtId="164" fontId="2" fillId="2" borderId="17" xfId="0" applyNumberFormat="1" applyFont="1" applyFill="1" applyBorder="1" applyAlignment="1">
      <alignment horizontal="center"/>
    </xf>
    <xf numFmtId="164" fontId="2" fillId="2" borderId="7" xfId="0" applyNumberFormat="1" applyFont="1" applyFill="1" applyBorder="1" applyAlignment="1">
      <alignment horizontal="center"/>
    </xf>
    <xf numFmtId="164" fontId="2" fillId="2" borderId="0" xfId="0" applyNumberFormat="1" applyFont="1" applyFill="1" applyAlignment="1">
      <alignment horizontal="center" vertical="center"/>
    </xf>
    <xf numFmtId="164" fontId="2" fillId="2" borderId="11" xfId="0" applyNumberFormat="1" applyFont="1" applyFill="1" applyBorder="1" applyAlignment="1">
      <alignment horizontal="center" vertical="center"/>
    </xf>
    <xf numFmtId="164" fontId="2" fillId="2" borderId="13" xfId="0" applyNumberFormat="1" applyFont="1" applyFill="1" applyBorder="1" applyAlignment="1">
      <alignment horizontal="center" vertical="center"/>
    </xf>
    <xf numFmtId="164" fontId="2" fillId="2" borderId="16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 applyProtection="1">
      <alignment horizontal="center"/>
      <protection locked="0"/>
    </xf>
    <xf numFmtId="164" fontId="2" fillId="3" borderId="7" xfId="0" applyNumberFormat="1" applyFont="1" applyFill="1" applyBorder="1" applyAlignment="1" applyProtection="1">
      <alignment horizontal="center"/>
      <protection locked="0"/>
    </xf>
    <xf numFmtId="164" fontId="2" fillId="3" borderId="3" xfId="0" applyNumberFormat="1" applyFont="1" applyFill="1" applyBorder="1" applyAlignment="1" applyProtection="1">
      <alignment horizontal="center"/>
      <protection locked="0"/>
    </xf>
    <xf numFmtId="164" fontId="2" fillId="3" borderId="10" xfId="0" applyNumberFormat="1" applyFont="1" applyFill="1" applyBorder="1" applyAlignment="1" applyProtection="1">
      <alignment horizontal="center"/>
      <protection locked="0"/>
    </xf>
    <xf numFmtId="164" fontId="2" fillId="2" borderId="0" xfId="0" applyNumberFormat="1" applyFont="1" applyFill="1" applyAlignment="1">
      <alignment horizontal="center"/>
    </xf>
    <xf numFmtId="164" fontId="2" fillId="2" borderId="11" xfId="0" applyNumberFormat="1" applyFont="1" applyFill="1" applyBorder="1" applyAlignment="1">
      <alignment horizontal="center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9" xfId="0" applyNumberFormat="1" applyFont="1" applyFill="1" applyBorder="1" applyAlignment="1" applyProtection="1">
      <alignment horizontal="center"/>
      <protection locked="0"/>
    </xf>
    <xf numFmtId="164" fontId="2" fillId="2" borderId="13" xfId="0" applyNumberFormat="1" applyFont="1" applyFill="1" applyBorder="1" applyAlignment="1">
      <alignment horizontal="center"/>
    </xf>
    <xf numFmtId="164" fontId="2" fillId="2" borderId="16" xfId="0" applyNumberFormat="1" applyFont="1" applyFill="1" applyBorder="1" applyAlignment="1">
      <alignment horizontal="center"/>
    </xf>
    <xf numFmtId="164" fontId="2" fillId="2" borderId="4" xfId="0" applyNumberFormat="1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 applyProtection="1">
      <alignment horizontal="center" vertic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2" xfId="0" applyNumberFormat="1" applyFill="1" applyBorder="1" applyAlignment="1" applyProtection="1">
      <alignment horizontal="left"/>
      <protection locked="0"/>
    </xf>
    <xf numFmtId="14" fontId="1" fillId="3" borderId="1" xfId="0" applyNumberFormat="1" applyFon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30480</xdr:colOff>
      <xdr:row>6</xdr:row>
      <xdr:rowOff>15242</xdr:rowOff>
    </xdr:from>
    <xdr:to>
      <xdr:col>9</xdr:col>
      <xdr:colOff>26670</xdr:colOff>
      <xdr:row>11</xdr:row>
      <xdr:rowOff>174211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" y="822962"/>
          <a:ext cx="1280160" cy="1065749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22861</xdr:colOff>
      <xdr:row>6</xdr:row>
      <xdr:rowOff>2</xdr:rowOff>
    </xdr:from>
    <xdr:to>
      <xdr:col>36</xdr:col>
      <xdr:colOff>84967</xdr:colOff>
      <xdr:row>12</xdr:row>
      <xdr:rowOff>2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905001" y="807722"/>
          <a:ext cx="4805556" cy="1097280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83820</xdr:colOff>
      <xdr:row>41</xdr:row>
      <xdr:rowOff>114313</xdr:rowOff>
    </xdr:from>
    <xdr:to>
      <xdr:col>37</xdr:col>
      <xdr:colOff>91440</xdr:colOff>
      <xdr:row>46</xdr:row>
      <xdr:rowOff>111551</xdr:rowOff>
    </xdr:to>
    <xdr:pic>
      <xdr:nvPicPr>
        <xdr:cNvPr id="1027" name="Picture 3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148840" y="7536193"/>
          <a:ext cx="4754880" cy="91163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AU51"/>
  <sheetViews>
    <sheetView tabSelected="1" workbookViewId="0">
      <selection activeCell="B44" sqref="B44:L44"/>
    </sheetView>
  </sheetViews>
  <sheetFormatPr defaultColWidth="2.6328125" defaultRowHeight="14.5" x14ac:dyDescent="0.35"/>
  <cols>
    <col min="1" max="1" width="0.453125" customWidth="1"/>
    <col min="11" max="11" width="3" bestFit="1" customWidth="1"/>
    <col min="14" max="14" width="3" bestFit="1" customWidth="1"/>
    <col min="20" max="20" width="3" bestFit="1" customWidth="1"/>
    <col min="27" max="27" width="3" bestFit="1" customWidth="1"/>
    <col min="29" max="29" width="3" bestFit="1" customWidth="1"/>
    <col min="33" max="33" width="3.90625" customWidth="1"/>
    <col min="39" max="39" width="3" bestFit="1" customWidth="1"/>
    <col min="45" max="45" width="3" bestFit="1" customWidth="1"/>
  </cols>
  <sheetData>
    <row r="1" spans="2:47" ht="2.4" customHeight="1" x14ac:dyDescent="0.35"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</row>
    <row r="2" spans="2:47" ht="23.5" x14ac:dyDescent="0.55000000000000004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" t="s">
        <v>0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2:47" ht="7.25" customHeight="1" x14ac:dyDescent="0.55000000000000004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3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2:47" x14ac:dyDescent="0.35">
      <c r="B4" s="2"/>
      <c r="C4" s="2"/>
      <c r="D4" s="78" t="s">
        <v>106</v>
      </c>
      <c r="E4" s="78"/>
      <c r="F4" s="78"/>
      <c r="G4" s="78"/>
      <c r="H4" s="2"/>
      <c r="I4" s="2"/>
      <c r="J4" s="2"/>
      <c r="K4" s="2"/>
      <c r="L4" s="4" t="s">
        <v>1</v>
      </c>
      <c r="M4" s="79" t="s">
        <v>106</v>
      </c>
      <c r="N4" s="79"/>
      <c r="O4" s="79"/>
      <c r="P4" s="79"/>
      <c r="Q4" s="79"/>
      <c r="R4" s="79"/>
      <c r="S4" s="2"/>
      <c r="T4" s="76" t="s">
        <v>106</v>
      </c>
      <c r="U4" s="76"/>
      <c r="V4" s="76"/>
      <c r="W4" s="76"/>
      <c r="X4" s="76"/>
      <c r="Y4" s="76"/>
      <c r="Z4" s="76"/>
      <c r="AA4" s="76"/>
      <c r="AB4" s="76"/>
      <c r="AC4" s="2"/>
      <c r="AD4" s="76" t="s">
        <v>106</v>
      </c>
      <c r="AE4" s="76"/>
      <c r="AF4" s="76"/>
      <c r="AG4" s="76"/>
      <c r="AH4" s="76"/>
      <c r="AI4" s="76"/>
      <c r="AJ4" s="76"/>
      <c r="AK4" s="2"/>
      <c r="AL4" s="2"/>
    </row>
    <row r="5" spans="2:47" x14ac:dyDescent="0.35">
      <c r="B5" s="2"/>
      <c r="C5" s="2"/>
      <c r="D5" s="2"/>
      <c r="E5" s="2" t="s">
        <v>2</v>
      </c>
      <c r="F5" s="2"/>
      <c r="G5" s="2"/>
      <c r="H5" s="2"/>
      <c r="I5" s="2"/>
      <c r="J5" s="2"/>
      <c r="K5" s="2"/>
      <c r="L5" s="4" t="s">
        <v>3</v>
      </c>
      <c r="M5" s="77" t="s">
        <v>106</v>
      </c>
      <c r="N5" s="77"/>
      <c r="O5" s="77"/>
      <c r="P5" s="77"/>
      <c r="Q5" s="2"/>
      <c r="R5" s="2"/>
      <c r="S5" s="2"/>
      <c r="T5" s="2"/>
      <c r="U5" s="2"/>
      <c r="V5" s="2"/>
      <c r="W5" s="2"/>
      <c r="X5" s="5" t="s">
        <v>4</v>
      </c>
      <c r="Y5" s="2"/>
      <c r="Z5" s="2"/>
      <c r="AA5" s="2"/>
      <c r="AB5" s="2"/>
      <c r="AC5" s="2"/>
      <c r="AD5" s="2"/>
      <c r="AE5" s="2"/>
      <c r="AF5" s="2"/>
      <c r="AG5" s="5" t="s">
        <v>5</v>
      </c>
      <c r="AH5" s="2"/>
      <c r="AI5" s="2"/>
      <c r="AJ5" s="2"/>
      <c r="AK5" s="2"/>
      <c r="AL5" s="2"/>
    </row>
    <row r="6" spans="2:47" x14ac:dyDescent="0.35">
      <c r="B6" s="2"/>
      <c r="C6" s="2"/>
      <c r="D6" s="6" t="s">
        <v>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</row>
    <row r="7" spans="2:47" x14ac:dyDescent="0.3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</row>
    <row r="8" spans="2:47" x14ac:dyDescent="0.3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2:47" x14ac:dyDescent="0.3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2:47" x14ac:dyDescent="0.3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2:47" x14ac:dyDescent="0.3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2:47" x14ac:dyDescent="0.3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2:47" x14ac:dyDescent="0.35">
      <c r="B13" s="2"/>
      <c r="C13" s="2"/>
      <c r="D13" s="2"/>
      <c r="E13" s="2"/>
      <c r="F13" s="2"/>
      <c r="G13" s="7" t="s">
        <v>7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7" t="s">
        <v>8</v>
      </c>
      <c r="U13" s="2"/>
      <c r="V13" s="2"/>
      <c r="W13" s="2"/>
      <c r="X13" s="2"/>
      <c r="Y13" s="2"/>
      <c r="Z13" s="2"/>
      <c r="AA13" s="2"/>
      <c r="AB13" s="2"/>
      <c r="AC13" s="2"/>
      <c r="AD13" s="2"/>
      <c r="AE13" s="7" t="s">
        <v>9</v>
      </c>
      <c r="AF13" s="2"/>
      <c r="AG13" s="2"/>
      <c r="AH13" s="2"/>
      <c r="AI13" s="2"/>
      <c r="AJ13" s="2"/>
      <c r="AK13" s="2"/>
      <c r="AL13" s="2"/>
    </row>
    <row r="14" spans="2:47" x14ac:dyDescent="0.35">
      <c r="B14" s="2"/>
      <c r="C14" s="8"/>
      <c r="D14" s="9"/>
      <c r="E14" s="9"/>
      <c r="F14" s="9"/>
      <c r="G14" s="10" t="s">
        <v>10</v>
      </c>
      <c r="H14" s="9"/>
      <c r="I14" s="9"/>
      <c r="J14" s="9"/>
      <c r="K14" s="9"/>
      <c r="L14" s="9"/>
      <c r="M14" s="11"/>
      <c r="N14" s="2"/>
      <c r="O14" s="2"/>
      <c r="P14" s="2"/>
      <c r="Q14" s="2"/>
      <c r="R14" s="8"/>
      <c r="S14" s="9"/>
      <c r="T14" s="9"/>
      <c r="U14" s="12" t="s">
        <v>11</v>
      </c>
      <c r="V14" s="71">
        <f>MAX(E20:F23)</f>
        <v>0</v>
      </c>
      <c r="W14" s="72"/>
      <c r="X14" s="2"/>
      <c r="Y14" s="2"/>
      <c r="Z14" s="2"/>
      <c r="AA14" s="2"/>
      <c r="AB14" s="2"/>
      <c r="AC14" s="13"/>
      <c r="AD14" s="14"/>
      <c r="AE14" s="14"/>
      <c r="AF14" s="15" t="s">
        <v>12</v>
      </c>
      <c r="AG14" s="61" t="e">
        <f>E24</f>
        <v>#DIV/0!</v>
      </c>
      <c r="AH14" s="62"/>
      <c r="AI14" s="2"/>
      <c r="AJ14" s="2"/>
      <c r="AK14" s="2"/>
      <c r="AL14" s="2"/>
    </row>
    <row r="15" spans="2:47" x14ac:dyDescent="0.35">
      <c r="B15" s="16"/>
      <c r="C15" s="17"/>
      <c r="D15" s="75" t="s">
        <v>106</v>
      </c>
      <c r="E15" s="75"/>
      <c r="F15" s="16" t="s">
        <v>13</v>
      </c>
      <c r="G15" s="16"/>
      <c r="H15" s="2"/>
      <c r="I15" s="16"/>
      <c r="J15" s="2"/>
      <c r="K15" s="2"/>
      <c r="L15" s="2"/>
      <c r="M15" s="18"/>
      <c r="N15" s="16"/>
      <c r="O15" s="16"/>
      <c r="P15" s="2"/>
      <c r="Q15" s="2"/>
      <c r="R15" s="17"/>
      <c r="S15" s="2"/>
      <c r="T15" s="2"/>
      <c r="U15" s="4" t="s">
        <v>14</v>
      </c>
      <c r="V15" s="67">
        <f>MIN(E20:E23)</f>
        <v>0</v>
      </c>
      <c r="W15" s="68"/>
      <c r="X15" s="2"/>
      <c r="Y15" s="2"/>
      <c r="Z15" s="2"/>
      <c r="AA15" s="2"/>
      <c r="AB15" s="2"/>
      <c r="AC15" s="19"/>
      <c r="AD15" s="20"/>
      <c r="AE15" s="20"/>
      <c r="AF15" s="21" t="s">
        <v>15</v>
      </c>
      <c r="AG15" s="59" t="e">
        <f>E29</f>
        <v>#DIV/0!</v>
      </c>
      <c r="AH15" s="60"/>
      <c r="AI15" s="2"/>
      <c r="AJ15" s="2"/>
      <c r="AK15" s="2"/>
      <c r="AL15" s="2"/>
    </row>
    <row r="16" spans="2:47" x14ac:dyDescent="0.35">
      <c r="B16" s="2"/>
      <c r="C16" s="22" t="s">
        <v>16</v>
      </c>
      <c r="D16" s="16"/>
      <c r="E16" s="16"/>
      <c r="F16" s="16"/>
      <c r="G16" s="16"/>
      <c r="H16" s="16"/>
      <c r="I16" s="16"/>
      <c r="J16" s="16"/>
      <c r="K16" s="16"/>
      <c r="L16" s="16"/>
      <c r="M16" s="23"/>
      <c r="N16" s="16"/>
      <c r="O16" s="16"/>
      <c r="P16" s="2"/>
      <c r="Q16" s="2"/>
      <c r="R16" s="24"/>
      <c r="S16" s="25"/>
      <c r="T16" s="25"/>
      <c r="U16" s="26" t="s">
        <v>17</v>
      </c>
      <c r="V16" s="57">
        <f>V14-V15</f>
        <v>0</v>
      </c>
      <c r="W16" s="58"/>
      <c r="X16" s="2"/>
      <c r="Y16" s="2"/>
      <c r="Z16" s="2"/>
      <c r="AA16" s="2"/>
      <c r="AB16" s="2"/>
      <c r="AC16" s="27"/>
      <c r="AD16" s="28"/>
      <c r="AE16" s="28"/>
      <c r="AF16" s="29" t="s">
        <v>17</v>
      </c>
      <c r="AG16" s="57" t="e">
        <f>IF(AG14&gt;AG15,AG14-AG15,AG15-AG14)</f>
        <v>#DIV/0!</v>
      </c>
      <c r="AH16" s="58"/>
      <c r="AI16" s="2"/>
      <c r="AJ16" s="2"/>
      <c r="AK16" s="2"/>
      <c r="AL16" s="2"/>
    </row>
    <row r="17" spans="2:38" x14ac:dyDescent="0.35">
      <c r="B17" s="2"/>
      <c r="C17" s="22" t="s">
        <v>18</v>
      </c>
      <c r="D17" s="16"/>
      <c r="E17" s="16"/>
      <c r="F17" s="16"/>
      <c r="G17" s="16"/>
      <c r="H17" s="16"/>
      <c r="I17" s="16"/>
      <c r="J17" s="16"/>
      <c r="K17" s="16"/>
      <c r="L17" s="16"/>
      <c r="M17" s="23"/>
      <c r="N17" s="16"/>
      <c r="O17" s="16"/>
      <c r="P17" s="2"/>
      <c r="Q17" s="2"/>
      <c r="R17" s="8"/>
      <c r="S17" s="9"/>
      <c r="T17" s="9"/>
      <c r="U17" s="12" t="s">
        <v>19</v>
      </c>
      <c r="V17" s="71">
        <f>MAX(E25:F28)</f>
        <v>0</v>
      </c>
      <c r="W17" s="72"/>
      <c r="X17" s="2"/>
      <c r="Y17" s="2"/>
      <c r="Z17" s="2"/>
      <c r="AA17" s="2"/>
      <c r="AB17" s="2"/>
      <c r="AC17" s="13"/>
      <c r="AD17" s="14"/>
      <c r="AE17" s="14"/>
      <c r="AF17" s="15" t="s">
        <v>15</v>
      </c>
      <c r="AG17" s="61" t="e">
        <f>E29</f>
        <v>#DIV/0!</v>
      </c>
      <c r="AH17" s="62"/>
      <c r="AI17" s="2"/>
      <c r="AJ17" s="2"/>
      <c r="AK17" s="2"/>
      <c r="AL17" s="2"/>
    </row>
    <row r="18" spans="2:38" x14ac:dyDescent="0.35">
      <c r="B18" s="16"/>
      <c r="C18" s="30"/>
      <c r="D18" s="31"/>
      <c r="E18" s="31"/>
      <c r="F18" s="25"/>
      <c r="G18" s="32" t="s">
        <v>20</v>
      </c>
      <c r="H18" s="31"/>
      <c r="I18" s="31"/>
      <c r="J18" s="31"/>
      <c r="K18" s="31"/>
      <c r="L18" s="31"/>
      <c r="M18" s="33"/>
      <c r="N18" s="16"/>
      <c r="O18" s="16"/>
      <c r="P18" s="2"/>
      <c r="Q18" s="2"/>
      <c r="R18" s="17"/>
      <c r="S18" s="2"/>
      <c r="T18" s="2"/>
      <c r="U18" s="4" t="s">
        <v>21</v>
      </c>
      <c r="V18" s="67">
        <f>MIN(E25:F28)</f>
        <v>0</v>
      </c>
      <c r="W18" s="68"/>
      <c r="X18" s="2"/>
      <c r="Y18" s="2"/>
      <c r="Z18" s="2"/>
      <c r="AA18" s="2"/>
      <c r="AB18" s="2"/>
      <c r="AC18" s="19"/>
      <c r="AD18" s="20"/>
      <c r="AE18" s="20"/>
      <c r="AF18" s="21" t="s">
        <v>22</v>
      </c>
      <c r="AG18" s="59" t="e">
        <f>E34</f>
        <v>#DIV/0!</v>
      </c>
      <c r="AH18" s="60"/>
      <c r="AI18" s="2"/>
      <c r="AJ18" s="2"/>
      <c r="AK18" s="2"/>
      <c r="AL18" s="2"/>
    </row>
    <row r="19" spans="2:38" x14ac:dyDescent="0.35">
      <c r="B19" s="2"/>
      <c r="C19" s="34"/>
      <c r="D19" s="34"/>
      <c r="E19" s="34"/>
      <c r="F19" s="34"/>
      <c r="G19" s="2"/>
      <c r="H19" s="34"/>
      <c r="I19" s="34"/>
      <c r="J19" s="34"/>
      <c r="K19" s="34"/>
      <c r="L19" s="2"/>
      <c r="M19" s="2"/>
      <c r="N19" s="2"/>
      <c r="O19" s="2"/>
      <c r="P19" s="2"/>
      <c r="Q19" s="2"/>
      <c r="R19" s="24"/>
      <c r="S19" s="25"/>
      <c r="T19" s="25"/>
      <c r="U19" s="26" t="s">
        <v>17</v>
      </c>
      <c r="V19" s="57">
        <f>V17-V18</f>
        <v>0</v>
      </c>
      <c r="W19" s="58"/>
      <c r="X19" s="2"/>
      <c r="Y19" s="2"/>
      <c r="Z19" s="2"/>
      <c r="AA19" s="2"/>
      <c r="AB19" s="2"/>
      <c r="AC19" s="27"/>
      <c r="AD19" s="28"/>
      <c r="AE19" s="28"/>
      <c r="AF19" s="29" t="s">
        <v>17</v>
      </c>
      <c r="AG19" s="57" t="e">
        <f>IF(AG17&gt;AG18,AG17-AG18,AG18-AG17)</f>
        <v>#DIV/0!</v>
      </c>
      <c r="AH19" s="58"/>
      <c r="AI19" s="2"/>
      <c r="AJ19" s="2"/>
      <c r="AK19" s="2"/>
      <c r="AL19" s="2"/>
    </row>
    <row r="20" spans="2:38" x14ac:dyDescent="0.35">
      <c r="B20" s="2"/>
      <c r="C20" s="17"/>
      <c r="D20" s="2" t="s">
        <v>23</v>
      </c>
      <c r="E20" s="69" t="s">
        <v>106</v>
      </c>
      <c r="F20" s="70"/>
      <c r="G20" s="2"/>
      <c r="H20" s="17"/>
      <c r="I20" s="2" t="s">
        <v>24</v>
      </c>
      <c r="J20" s="69" t="s">
        <v>106</v>
      </c>
      <c r="K20" s="70"/>
      <c r="L20" s="2"/>
      <c r="M20" s="2"/>
      <c r="N20" s="2"/>
      <c r="O20" s="2"/>
      <c r="P20" s="2"/>
      <c r="Q20" s="2"/>
      <c r="R20" s="8"/>
      <c r="S20" s="9"/>
      <c r="T20" s="9"/>
      <c r="U20" s="12" t="s">
        <v>25</v>
      </c>
      <c r="V20" s="71">
        <f>MAX(E30:F33)</f>
        <v>0</v>
      </c>
      <c r="W20" s="72"/>
      <c r="X20" s="2"/>
      <c r="Y20" s="2"/>
      <c r="Z20" s="2"/>
      <c r="AA20" s="2"/>
      <c r="AB20" s="2"/>
      <c r="AC20" s="13"/>
      <c r="AD20" s="14"/>
      <c r="AE20" s="14"/>
      <c r="AF20" s="15" t="s">
        <v>22</v>
      </c>
      <c r="AG20" s="61" t="e">
        <f>E34</f>
        <v>#DIV/0!</v>
      </c>
      <c r="AH20" s="62"/>
      <c r="AI20" s="2"/>
      <c r="AJ20" s="2"/>
      <c r="AK20" s="2"/>
      <c r="AL20" s="2"/>
    </row>
    <row r="21" spans="2:38" x14ac:dyDescent="0.35">
      <c r="B21" s="2"/>
      <c r="C21" s="17"/>
      <c r="D21" s="2" t="s">
        <v>26</v>
      </c>
      <c r="E21" s="63" t="s">
        <v>106</v>
      </c>
      <c r="F21" s="64"/>
      <c r="G21" s="2"/>
      <c r="H21" s="17"/>
      <c r="I21" s="2" t="s">
        <v>27</v>
      </c>
      <c r="J21" s="63" t="s">
        <v>106</v>
      </c>
      <c r="K21" s="64"/>
      <c r="L21" s="2"/>
      <c r="M21" s="2"/>
      <c r="N21" s="2"/>
      <c r="O21" s="2"/>
      <c r="P21" s="2"/>
      <c r="Q21" s="2"/>
      <c r="R21" s="17"/>
      <c r="S21" s="2"/>
      <c r="T21" s="2"/>
      <c r="U21" s="4" t="s">
        <v>28</v>
      </c>
      <c r="V21" s="67">
        <f>MIN(E30:F33)</f>
        <v>0</v>
      </c>
      <c r="W21" s="68"/>
      <c r="X21" s="2"/>
      <c r="Y21" s="2"/>
      <c r="Z21" s="2"/>
      <c r="AA21" s="2"/>
      <c r="AB21" s="2"/>
      <c r="AC21" s="19"/>
      <c r="AD21" s="20"/>
      <c r="AE21" s="20"/>
      <c r="AF21" s="21" t="s">
        <v>29</v>
      </c>
      <c r="AG21" s="59" t="e">
        <f>J24</f>
        <v>#DIV/0!</v>
      </c>
      <c r="AH21" s="60"/>
      <c r="AI21" s="2"/>
      <c r="AJ21" s="2"/>
      <c r="AK21" s="2"/>
      <c r="AL21" s="2"/>
    </row>
    <row r="22" spans="2:38" x14ac:dyDescent="0.35">
      <c r="B22" s="2"/>
      <c r="C22" s="17"/>
      <c r="D22" s="2" t="s">
        <v>30</v>
      </c>
      <c r="E22" s="63" t="s">
        <v>106</v>
      </c>
      <c r="F22" s="64"/>
      <c r="G22" s="2"/>
      <c r="H22" s="17"/>
      <c r="I22" s="2" t="s">
        <v>31</v>
      </c>
      <c r="J22" s="63" t="s">
        <v>106</v>
      </c>
      <c r="K22" s="64"/>
      <c r="L22" s="2"/>
      <c r="M22" s="2"/>
      <c r="N22" s="2"/>
      <c r="O22" s="2"/>
      <c r="P22" s="2"/>
      <c r="Q22" s="2"/>
      <c r="R22" s="24"/>
      <c r="S22" s="25"/>
      <c r="T22" s="25"/>
      <c r="U22" s="26" t="s">
        <v>17</v>
      </c>
      <c r="V22" s="57">
        <f>V20-V21</f>
        <v>0</v>
      </c>
      <c r="W22" s="58"/>
      <c r="X22" s="2"/>
      <c r="Y22" s="2"/>
      <c r="Z22" s="2"/>
      <c r="AA22" s="2"/>
      <c r="AB22" s="2"/>
      <c r="AC22" s="27"/>
      <c r="AD22" s="28"/>
      <c r="AE22" s="28"/>
      <c r="AF22" s="29" t="s">
        <v>17</v>
      </c>
      <c r="AG22" s="57" t="e">
        <f>IF(AG20&gt;AG21,AG20-AG21,AG21-AG20)</f>
        <v>#DIV/0!</v>
      </c>
      <c r="AH22" s="58"/>
      <c r="AI22" s="2"/>
      <c r="AJ22" s="2"/>
      <c r="AK22" s="2"/>
      <c r="AL22" s="2"/>
    </row>
    <row r="23" spans="2:38" ht="15" thickBot="1" x14ac:dyDescent="0.4">
      <c r="B23" s="2"/>
      <c r="C23" s="17"/>
      <c r="D23" s="2" t="s">
        <v>32</v>
      </c>
      <c r="E23" s="65" t="s">
        <v>106</v>
      </c>
      <c r="F23" s="66"/>
      <c r="G23" s="2"/>
      <c r="H23" s="17"/>
      <c r="I23" s="2" t="s">
        <v>33</v>
      </c>
      <c r="J23" s="65" t="s">
        <v>106</v>
      </c>
      <c r="K23" s="66"/>
      <c r="L23" s="2"/>
      <c r="M23" s="2"/>
      <c r="N23" s="2"/>
      <c r="O23" s="2"/>
      <c r="P23" s="2"/>
      <c r="Q23" s="2"/>
      <c r="R23" s="8"/>
      <c r="S23" s="9"/>
      <c r="T23" s="9"/>
      <c r="U23" s="12" t="s">
        <v>34</v>
      </c>
      <c r="V23" s="71">
        <f>MAX(J20:K23)</f>
        <v>0</v>
      </c>
      <c r="W23" s="72"/>
      <c r="X23" s="2"/>
      <c r="Y23" s="2"/>
      <c r="Z23" s="2"/>
      <c r="AA23" s="2"/>
      <c r="AB23" s="2"/>
      <c r="AC23" s="13"/>
      <c r="AD23" s="14"/>
      <c r="AE23" s="14"/>
      <c r="AF23" s="15" t="s">
        <v>29</v>
      </c>
      <c r="AG23" s="61" t="e">
        <f>J24</f>
        <v>#DIV/0!</v>
      </c>
      <c r="AH23" s="62"/>
      <c r="AI23" s="2"/>
      <c r="AJ23" s="2"/>
      <c r="AK23" s="2"/>
      <c r="AL23" s="2"/>
    </row>
    <row r="24" spans="2:38" ht="15" thickBot="1" x14ac:dyDescent="0.4">
      <c r="B24" s="2"/>
      <c r="C24" s="35"/>
      <c r="D24" s="36" t="s">
        <v>35</v>
      </c>
      <c r="E24" s="73" t="e">
        <f>AVERAGE(E20:F23)</f>
        <v>#DIV/0!</v>
      </c>
      <c r="F24" s="74"/>
      <c r="G24" s="2"/>
      <c r="H24" s="35"/>
      <c r="I24" s="36" t="s">
        <v>36</v>
      </c>
      <c r="J24" s="73" t="e">
        <f>AVERAGE(J20:K23)</f>
        <v>#DIV/0!</v>
      </c>
      <c r="K24" s="74"/>
      <c r="L24" s="2"/>
      <c r="M24" s="2"/>
      <c r="N24" s="2"/>
      <c r="O24" s="2"/>
      <c r="P24" s="2"/>
      <c r="Q24" s="2"/>
      <c r="R24" s="17"/>
      <c r="S24" s="2"/>
      <c r="T24" s="2"/>
      <c r="U24" s="4" t="s">
        <v>37</v>
      </c>
      <c r="V24" s="67">
        <f>MIN(J20:K23)</f>
        <v>0</v>
      </c>
      <c r="W24" s="68"/>
      <c r="X24" s="2"/>
      <c r="Y24" s="2"/>
      <c r="Z24" s="2"/>
      <c r="AA24" s="2"/>
      <c r="AB24" s="2"/>
      <c r="AC24" s="19"/>
      <c r="AD24" s="20"/>
      <c r="AE24" s="20"/>
      <c r="AF24" s="21" t="s">
        <v>38</v>
      </c>
      <c r="AG24" s="59" t="e">
        <f>J29</f>
        <v>#DIV/0!</v>
      </c>
      <c r="AH24" s="60"/>
      <c r="AI24" s="2"/>
      <c r="AJ24" s="2"/>
      <c r="AK24" s="2"/>
      <c r="AL24" s="2"/>
    </row>
    <row r="25" spans="2:38" x14ac:dyDescent="0.35">
      <c r="B25" s="2"/>
      <c r="C25" s="8"/>
      <c r="D25" s="9" t="s">
        <v>39</v>
      </c>
      <c r="E25" s="69" t="s">
        <v>106</v>
      </c>
      <c r="F25" s="70"/>
      <c r="G25" s="2"/>
      <c r="H25" s="8"/>
      <c r="I25" s="9" t="s">
        <v>40</v>
      </c>
      <c r="J25" s="69" t="s">
        <v>106</v>
      </c>
      <c r="K25" s="70"/>
      <c r="L25" s="2"/>
      <c r="M25" s="2"/>
      <c r="N25" s="2"/>
      <c r="O25" s="2"/>
      <c r="P25" s="2"/>
      <c r="Q25" s="2"/>
      <c r="R25" s="24"/>
      <c r="S25" s="25"/>
      <c r="T25" s="25"/>
      <c r="U25" s="26" t="s">
        <v>17</v>
      </c>
      <c r="V25" s="57">
        <f>V23-V24</f>
        <v>0</v>
      </c>
      <c r="W25" s="58"/>
      <c r="X25" s="2"/>
      <c r="Y25" s="2"/>
      <c r="Z25" s="2"/>
      <c r="AA25" s="2"/>
      <c r="AB25" s="2"/>
      <c r="AC25" s="27"/>
      <c r="AD25" s="28"/>
      <c r="AE25" s="28"/>
      <c r="AF25" s="29" t="s">
        <v>17</v>
      </c>
      <c r="AG25" s="57" t="e">
        <f>IF(AG23&gt;AG24,AG23-AG24,AG24-AG23)</f>
        <v>#DIV/0!</v>
      </c>
      <c r="AH25" s="58"/>
      <c r="AI25" s="2"/>
      <c r="AJ25" s="2"/>
      <c r="AK25" s="2"/>
      <c r="AL25" s="2"/>
    </row>
    <row r="26" spans="2:38" x14ac:dyDescent="0.35">
      <c r="B26" s="2"/>
      <c r="C26" s="17"/>
      <c r="D26" s="2" t="s">
        <v>41</v>
      </c>
      <c r="E26" s="63" t="s">
        <v>106</v>
      </c>
      <c r="F26" s="64"/>
      <c r="G26" s="2"/>
      <c r="H26" s="17"/>
      <c r="I26" s="2" t="s">
        <v>42</v>
      </c>
      <c r="J26" s="63" t="s">
        <v>106</v>
      </c>
      <c r="K26" s="64"/>
      <c r="L26" s="2"/>
      <c r="M26" s="2"/>
      <c r="N26" s="2"/>
      <c r="O26" s="2"/>
      <c r="P26" s="2"/>
      <c r="Q26" s="2"/>
      <c r="R26" s="8"/>
      <c r="S26" s="9"/>
      <c r="T26" s="9"/>
      <c r="U26" s="12" t="s">
        <v>43</v>
      </c>
      <c r="V26" s="71">
        <f>MAX(J25:K28)</f>
        <v>0</v>
      </c>
      <c r="W26" s="72"/>
      <c r="X26" s="2"/>
      <c r="Y26" s="2"/>
      <c r="Z26" s="2"/>
      <c r="AA26" s="2"/>
      <c r="AB26" s="2"/>
      <c r="AC26" s="13"/>
      <c r="AD26" s="14"/>
      <c r="AE26" s="14"/>
      <c r="AF26" s="15" t="s">
        <v>38</v>
      </c>
      <c r="AG26" s="61" t="e">
        <f>J29</f>
        <v>#DIV/0!</v>
      </c>
      <c r="AH26" s="62"/>
      <c r="AI26" s="2"/>
      <c r="AJ26" s="2"/>
      <c r="AK26" s="2"/>
      <c r="AL26" s="2"/>
    </row>
    <row r="27" spans="2:38" x14ac:dyDescent="0.35">
      <c r="B27" s="2"/>
      <c r="C27" s="17"/>
      <c r="D27" s="2" t="s">
        <v>44</v>
      </c>
      <c r="E27" s="63" t="s">
        <v>106</v>
      </c>
      <c r="F27" s="64"/>
      <c r="G27" s="2"/>
      <c r="H27" s="17"/>
      <c r="I27" s="2" t="s">
        <v>45</v>
      </c>
      <c r="J27" s="63" t="s">
        <v>106</v>
      </c>
      <c r="K27" s="64"/>
      <c r="L27" s="2"/>
      <c r="M27" s="2"/>
      <c r="N27" s="2"/>
      <c r="O27" s="2"/>
      <c r="P27" s="2"/>
      <c r="Q27" s="2"/>
      <c r="R27" s="17"/>
      <c r="S27" s="2"/>
      <c r="T27" s="2"/>
      <c r="U27" s="4" t="s">
        <v>46</v>
      </c>
      <c r="V27" s="67">
        <f>MIN(J25:K28)</f>
        <v>0</v>
      </c>
      <c r="W27" s="68"/>
      <c r="X27" s="2"/>
      <c r="Y27" s="2"/>
      <c r="Z27" s="2"/>
      <c r="AA27" s="2"/>
      <c r="AB27" s="2"/>
      <c r="AC27" s="19"/>
      <c r="AD27" s="20"/>
      <c r="AE27" s="20"/>
      <c r="AF27" s="21" t="s">
        <v>47</v>
      </c>
      <c r="AG27" s="59" t="e">
        <f>J34</f>
        <v>#DIV/0!</v>
      </c>
      <c r="AH27" s="60"/>
      <c r="AI27" s="2"/>
      <c r="AJ27" s="2"/>
      <c r="AK27" s="2"/>
      <c r="AL27" s="2"/>
    </row>
    <row r="28" spans="2:38" ht="15" thickBot="1" x14ac:dyDescent="0.4">
      <c r="B28" s="2"/>
      <c r="C28" s="17"/>
      <c r="D28" s="2" t="s">
        <v>48</v>
      </c>
      <c r="E28" s="65" t="s">
        <v>106</v>
      </c>
      <c r="F28" s="66"/>
      <c r="G28" s="2"/>
      <c r="H28" s="17"/>
      <c r="I28" s="2" t="s">
        <v>49</v>
      </c>
      <c r="J28" s="65" t="s">
        <v>106</v>
      </c>
      <c r="K28" s="66"/>
      <c r="L28" s="2"/>
      <c r="M28" s="2"/>
      <c r="N28" s="2"/>
      <c r="O28" s="2"/>
      <c r="P28" s="2"/>
      <c r="Q28" s="2"/>
      <c r="R28" s="24"/>
      <c r="S28" s="25"/>
      <c r="T28" s="25"/>
      <c r="U28" s="26" t="s">
        <v>17</v>
      </c>
      <c r="V28" s="57">
        <f>V26-V27</f>
        <v>0</v>
      </c>
      <c r="W28" s="58"/>
      <c r="X28" s="2"/>
      <c r="Y28" s="2"/>
      <c r="Z28" s="2"/>
      <c r="AA28" s="2"/>
      <c r="AB28" s="2"/>
      <c r="AC28" s="27"/>
      <c r="AD28" s="28"/>
      <c r="AE28" s="28"/>
      <c r="AF28" s="29" t="s">
        <v>17</v>
      </c>
      <c r="AG28" s="57" t="e">
        <f>IF(AG26&gt;AG27,AG26-AG27,AG27-AG26)</f>
        <v>#DIV/0!</v>
      </c>
      <c r="AH28" s="58"/>
      <c r="AI28" s="2"/>
      <c r="AJ28" s="2"/>
      <c r="AK28" s="2"/>
      <c r="AL28" s="2"/>
    </row>
    <row r="29" spans="2:38" ht="15" thickBot="1" x14ac:dyDescent="0.4">
      <c r="B29" s="2"/>
      <c r="C29" s="35"/>
      <c r="D29" s="36" t="s">
        <v>50</v>
      </c>
      <c r="E29" s="73" t="e">
        <f>AVERAGE(E25:F28)</f>
        <v>#DIV/0!</v>
      </c>
      <c r="F29" s="74"/>
      <c r="G29" s="2"/>
      <c r="H29" s="35"/>
      <c r="I29" s="36" t="s">
        <v>51</v>
      </c>
      <c r="J29" s="73" t="e">
        <f>AVERAGE(J25:K28)</f>
        <v>#DIV/0!</v>
      </c>
      <c r="K29" s="74"/>
      <c r="L29" s="2"/>
      <c r="M29" s="2"/>
      <c r="N29" s="2"/>
      <c r="O29" s="2"/>
      <c r="P29" s="2"/>
      <c r="Q29" s="2"/>
      <c r="R29" s="8"/>
      <c r="S29" s="9"/>
      <c r="T29" s="9"/>
      <c r="U29" s="12" t="s">
        <v>52</v>
      </c>
      <c r="V29" s="71">
        <f>MAX(J30:K33)</f>
        <v>0</v>
      </c>
      <c r="W29" s="72"/>
      <c r="X29" s="2"/>
      <c r="Y29" s="2"/>
      <c r="Z29" s="2"/>
      <c r="AA29" s="2"/>
      <c r="AB29" s="2"/>
      <c r="AC29" s="2" t="str">
        <f>IF($D$15="","","Max 0.0020 inch")</f>
        <v>Max 0.0020 inch</v>
      </c>
      <c r="AD29" s="20"/>
      <c r="AE29" s="20"/>
      <c r="AF29" s="20"/>
      <c r="AG29" s="20"/>
      <c r="AH29" s="20"/>
      <c r="AI29" s="2"/>
      <c r="AJ29" s="2"/>
      <c r="AK29" s="2"/>
      <c r="AL29" s="2"/>
    </row>
    <row r="30" spans="2:38" x14ac:dyDescent="0.35">
      <c r="B30" s="2"/>
      <c r="C30" s="8"/>
      <c r="D30" s="9" t="s">
        <v>53</v>
      </c>
      <c r="E30" s="69" t="s">
        <v>106</v>
      </c>
      <c r="F30" s="70"/>
      <c r="G30" s="2"/>
      <c r="H30" s="8"/>
      <c r="I30" s="9" t="s">
        <v>54</v>
      </c>
      <c r="J30" s="69" t="s">
        <v>106</v>
      </c>
      <c r="K30" s="70"/>
      <c r="L30" s="2"/>
      <c r="M30" s="2"/>
      <c r="N30" s="2"/>
      <c r="O30" s="2"/>
      <c r="P30" s="2"/>
      <c r="Q30" s="2"/>
      <c r="R30" s="17"/>
      <c r="S30" s="2"/>
      <c r="T30" s="2"/>
      <c r="U30" s="4" t="s">
        <v>55</v>
      </c>
      <c r="V30" s="67">
        <f>MIN(J30:K33)</f>
        <v>0</v>
      </c>
      <c r="W30" s="68"/>
      <c r="X30" s="2"/>
      <c r="Y30" s="2"/>
      <c r="Z30" s="2"/>
      <c r="AA30" s="2"/>
      <c r="AB30" s="2"/>
      <c r="AC30" t="str">
        <f>IF($D$15="","","Specifications for C15 - C16 ")</f>
        <v>Specifications for C15 - C16 </v>
      </c>
      <c r="AD30" s="2"/>
      <c r="AE30" s="2"/>
      <c r="AF30" s="2"/>
      <c r="AG30" s="2"/>
      <c r="AH30" s="2"/>
      <c r="AI30" s="2"/>
      <c r="AJ30" s="2"/>
      <c r="AK30" s="2"/>
      <c r="AL30" s="2"/>
    </row>
    <row r="31" spans="2:38" x14ac:dyDescent="0.35">
      <c r="B31" s="2"/>
      <c r="C31" s="17"/>
      <c r="D31" s="2" t="s">
        <v>56</v>
      </c>
      <c r="E31" s="63" t="s">
        <v>106</v>
      </c>
      <c r="F31" s="64"/>
      <c r="G31" s="2"/>
      <c r="H31" s="17"/>
      <c r="I31" s="2" t="s">
        <v>57</v>
      </c>
      <c r="J31" s="63" t="s">
        <v>106</v>
      </c>
      <c r="K31" s="64"/>
      <c r="L31" s="2"/>
      <c r="M31" s="2"/>
      <c r="N31" s="2"/>
      <c r="O31" s="2"/>
      <c r="P31" s="2"/>
      <c r="Q31" s="2"/>
      <c r="R31" s="24"/>
      <c r="S31" s="25"/>
      <c r="T31" s="25"/>
      <c r="U31" s="26" t="s">
        <v>17</v>
      </c>
      <c r="V31" s="57">
        <f>V29-V30</f>
        <v>0</v>
      </c>
      <c r="W31" s="58"/>
      <c r="X31" s="2"/>
      <c r="Y31" s="2"/>
      <c r="Z31" s="2"/>
      <c r="AA31" s="2"/>
      <c r="AB31" s="2"/>
      <c r="AC31" s="20"/>
      <c r="AD31" s="20"/>
      <c r="AE31" s="37" t="s">
        <v>58</v>
      </c>
      <c r="AF31" s="20"/>
      <c r="AG31" s="20"/>
      <c r="AH31" s="20"/>
      <c r="AI31" s="2"/>
      <c r="AJ31" s="2"/>
      <c r="AK31" s="2"/>
      <c r="AL31" s="2"/>
    </row>
    <row r="32" spans="2:38" x14ac:dyDescent="0.35">
      <c r="B32" s="2"/>
      <c r="C32" s="17"/>
      <c r="D32" s="2" t="s">
        <v>59</v>
      </c>
      <c r="E32" s="63" t="s">
        <v>106</v>
      </c>
      <c r="F32" s="64"/>
      <c r="G32" s="2"/>
      <c r="H32" s="17"/>
      <c r="I32" s="2" t="s">
        <v>60</v>
      </c>
      <c r="J32" s="63" t="s">
        <v>106</v>
      </c>
      <c r="K32" s="64"/>
      <c r="L32" s="2"/>
      <c r="M32" s="2"/>
      <c r="N32" s="2"/>
      <c r="O32" s="2"/>
      <c r="P32" s="2"/>
      <c r="Q32" s="2"/>
      <c r="R32" s="2" t="str">
        <f>IF($D$15="","","Max 0.0020 inch")</f>
        <v>Max 0.0020 inch</v>
      </c>
      <c r="S32" s="2"/>
      <c r="T32" s="2"/>
      <c r="U32" s="2"/>
      <c r="V32" s="2"/>
      <c r="W32" s="2"/>
      <c r="X32" s="2"/>
      <c r="Y32" s="2"/>
      <c r="Z32" s="2"/>
      <c r="AA32" s="2"/>
      <c r="AB32" s="2"/>
      <c r="AC32" s="13"/>
      <c r="AD32" s="14"/>
      <c r="AE32" s="14"/>
      <c r="AF32" s="38" t="s">
        <v>61</v>
      </c>
      <c r="AG32" s="61" t="e">
        <f>MAX(E24,E29,E34,J24,J29,J34)</f>
        <v>#DIV/0!</v>
      </c>
      <c r="AH32" s="62"/>
      <c r="AI32" s="2"/>
      <c r="AJ32" s="2"/>
      <c r="AK32" s="2"/>
      <c r="AL32" s="2"/>
    </row>
    <row r="33" spans="2:38" ht="15" thickBot="1" x14ac:dyDescent="0.4">
      <c r="B33" s="2"/>
      <c r="C33" s="17"/>
      <c r="D33" s="2" t="s">
        <v>62</v>
      </c>
      <c r="E33" s="65" t="s">
        <v>106</v>
      </c>
      <c r="F33" s="66"/>
      <c r="G33" s="2"/>
      <c r="H33" s="17"/>
      <c r="I33" s="2" t="s">
        <v>63</v>
      </c>
      <c r="J33" s="65" t="s">
        <v>106</v>
      </c>
      <c r="K33" s="66"/>
      <c r="L33" s="2"/>
      <c r="M33" s="2"/>
      <c r="N33" s="2"/>
      <c r="O33" s="2"/>
      <c r="P33" s="2"/>
      <c r="Q33" s="2"/>
      <c r="R33" t="str">
        <f>IF($D$15="","","Specifications for C15 - C16 ")</f>
        <v>Specifications for C15 - C16 </v>
      </c>
      <c r="S33" s="2"/>
      <c r="T33" s="2"/>
      <c r="U33" s="2"/>
      <c r="V33" s="2"/>
      <c r="W33" s="2"/>
      <c r="X33" s="2"/>
      <c r="Y33" s="2"/>
      <c r="Z33" s="2"/>
      <c r="AA33" s="2"/>
      <c r="AB33" s="2"/>
      <c r="AC33" s="19"/>
      <c r="AD33" s="20"/>
      <c r="AE33" s="20"/>
      <c r="AF33" s="39" t="s">
        <v>64</v>
      </c>
      <c r="AG33" s="59" t="e">
        <f>MIN(E24,E29,E34,J24,J29,J34)</f>
        <v>#DIV/0!</v>
      </c>
      <c r="AH33" s="60"/>
      <c r="AI33" s="2"/>
      <c r="AJ33" s="2"/>
      <c r="AK33" s="2"/>
      <c r="AL33" s="2"/>
    </row>
    <row r="34" spans="2:38" ht="15" thickBot="1" x14ac:dyDescent="0.4">
      <c r="B34" s="2"/>
      <c r="C34" s="35"/>
      <c r="D34" s="36" t="s">
        <v>65</v>
      </c>
      <c r="E34" s="73" t="e">
        <f>AVERAGE(E30:F33)</f>
        <v>#DIV/0!</v>
      </c>
      <c r="F34" s="74"/>
      <c r="G34" s="2"/>
      <c r="H34" s="35"/>
      <c r="I34" s="36" t="s">
        <v>66</v>
      </c>
      <c r="J34" s="73" t="e">
        <f>AVERAGE(J30:K33)</f>
        <v>#DIV/0!</v>
      </c>
      <c r="K34" s="74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7"/>
      <c r="AD34" s="28"/>
      <c r="AE34" s="28"/>
      <c r="AF34" s="29" t="s">
        <v>17</v>
      </c>
      <c r="AG34" s="57" t="e">
        <f>IF(AG32&gt;AG33,AG32-AG33,AG33-AG32)</f>
        <v>#DIV/0!</v>
      </c>
      <c r="AH34" s="58"/>
      <c r="AI34" s="2"/>
      <c r="AJ34" s="2"/>
      <c r="AK34" s="2"/>
      <c r="AL34" s="2"/>
    </row>
    <row r="35" spans="2:38" x14ac:dyDescent="0.35">
      <c r="B35" s="2"/>
      <c r="C35" s="2" t="str">
        <f>IF(D15="a","0.0.0035 inch to 0.0060 inch",IF(D15="b","0.0010 to 0.0060 inch",""))</f>
        <v/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 t="str">
        <f>IF(D15="a","Max 0.0.0025 inch",IF(D15="b","Max 0.0040 inch",""))</f>
        <v/>
      </c>
      <c r="AD35" s="2"/>
      <c r="AE35" s="2"/>
      <c r="AF35" s="2"/>
      <c r="AG35" s="2"/>
      <c r="AH35" s="2"/>
      <c r="AI35" s="2"/>
      <c r="AJ35" s="2"/>
      <c r="AK35" s="2"/>
      <c r="AL35" s="2"/>
    </row>
    <row r="36" spans="2:38" ht="15" thickBot="1" x14ac:dyDescent="0.4">
      <c r="B36" s="41"/>
      <c r="C36" t="str">
        <f>IF($D$15="","","Specifications for C15 - C16 ")</f>
        <v>Specifications for C15 - C16 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54" t="str">
        <f>IF($D$15="","","Specifications for C15 - C16 ")</f>
        <v>Specifications for C15 - C16 </v>
      </c>
      <c r="AD36" s="40"/>
      <c r="AE36" s="40"/>
      <c r="AF36" s="40"/>
      <c r="AG36" s="40"/>
      <c r="AH36" s="40"/>
      <c r="AI36" s="40"/>
      <c r="AJ36" s="40"/>
      <c r="AK36" s="40"/>
      <c r="AL36" s="2"/>
    </row>
    <row r="37" spans="2:38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42" t="s">
        <v>67</v>
      </c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18"/>
      <c r="AL37" s="2"/>
    </row>
    <row r="38" spans="2:38" x14ac:dyDescent="0.35">
      <c r="B38" s="41" t="s">
        <v>68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17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4" t="s">
        <v>69</v>
      </c>
      <c r="AG38" s="69">
        <v>0</v>
      </c>
      <c r="AH38" s="70"/>
      <c r="AI38" s="2"/>
      <c r="AJ38" s="2"/>
      <c r="AK38" s="18"/>
      <c r="AL38" s="2"/>
    </row>
    <row r="39" spans="2:38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7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4" t="s">
        <v>70</v>
      </c>
      <c r="AG39" s="63">
        <v>0</v>
      </c>
      <c r="AH39" s="64"/>
      <c r="AI39" s="2"/>
      <c r="AJ39" s="2"/>
      <c r="AK39" s="18"/>
      <c r="AL39" s="2"/>
    </row>
    <row r="40" spans="2:38" x14ac:dyDescent="0.35">
      <c r="B40" s="55" t="s">
        <v>106</v>
      </c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2"/>
      <c r="N40" s="2"/>
      <c r="O40" s="17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4" t="s">
        <v>71</v>
      </c>
      <c r="AG40" s="63">
        <v>0</v>
      </c>
      <c r="AH40" s="64"/>
      <c r="AI40" s="2"/>
      <c r="AJ40" s="2"/>
      <c r="AK40" s="18"/>
      <c r="AL40" s="2"/>
    </row>
    <row r="41" spans="2:38" ht="15" thickBot="1" x14ac:dyDescent="0.4">
      <c r="B41" s="44" t="s">
        <v>72</v>
      </c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4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6" t="s">
        <v>73</v>
      </c>
      <c r="AG41" s="65">
        <v>0</v>
      </c>
      <c r="AH41" s="66"/>
      <c r="AI41" s="25"/>
      <c r="AJ41" s="25"/>
      <c r="AK41" s="43"/>
      <c r="AL41" s="2"/>
    </row>
    <row r="42" spans="2:38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</row>
    <row r="43" spans="2:38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</row>
    <row r="44" spans="2:38" x14ac:dyDescent="0.35">
      <c r="B44" s="56" t="s">
        <v>106</v>
      </c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2:38" x14ac:dyDescent="0.35">
      <c r="B45" s="2" t="s">
        <v>74</v>
      </c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</row>
    <row r="46" spans="2:38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</row>
    <row r="47" spans="2:38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</row>
    <row r="48" spans="2:38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</row>
    <row r="51" spans="2:2" x14ac:dyDescent="0.35">
      <c r="B51" s="45"/>
    </row>
  </sheetData>
  <sheetProtection sheet="1" objects="1" scenarios="1" selectLockedCells="1"/>
  <mergeCells count="78">
    <mergeCell ref="T4:AB4"/>
    <mergeCell ref="AD4:AJ4"/>
    <mergeCell ref="M5:P5"/>
    <mergeCell ref="E20:F20"/>
    <mergeCell ref="E21:F21"/>
    <mergeCell ref="D4:G4"/>
    <mergeCell ref="M4:R4"/>
    <mergeCell ref="E22:F22"/>
    <mergeCell ref="AG19:AH19"/>
    <mergeCell ref="AG20:AH20"/>
    <mergeCell ref="AG14:AH14"/>
    <mergeCell ref="AG15:AH15"/>
    <mergeCell ref="AG16:AH16"/>
    <mergeCell ref="AG17:AH17"/>
    <mergeCell ref="AG18:AH18"/>
    <mergeCell ref="D15:E15"/>
    <mergeCell ref="V14:W14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V17:W17"/>
    <mergeCell ref="V20:W20"/>
    <mergeCell ref="V15:W15"/>
    <mergeCell ref="V16:W16"/>
    <mergeCell ref="V18:W18"/>
    <mergeCell ref="V19:W19"/>
    <mergeCell ref="AG33:AH33"/>
    <mergeCell ref="V21:W21"/>
    <mergeCell ref="V22:W22"/>
    <mergeCell ref="V23:W23"/>
    <mergeCell ref="V24:W24"/>
    <mergeCell ref="V25:W25"/>
    <mergeCell ref="V26:W26"/>
    <mergeCell ref="V27:W27"/>
    <mergeCell ref="V28:W28"/>
    <mergeCell ref="V29:W29"/>
    <mergeCell ref="AG27:AH27"/>
    <mergeCell ref="AG28:AH28"/>
    <mergeCell ref="B40:L40"/>
    <mergeCell ref="B44:L44"/>
    <mergeCell ref="AG34:AH34"/>
    <mergeCell ref="AG21:AH21"/>
    <mergeCell ref="AG22:AH22"/>
    <mergeCell ref="AG23:AH23"/>
    <mergeCell ref="AG24:AH24"/>
    <mergeCell ref="AG25:AH25"/>
    <mergeCell ref="AG26:AH26"/>
    <mergeCell ref="AG39:AH39"/>
    <mergeCell ref="AG40:AH40"/>
    <mergeCell ref="AG41:AH41"/>
    <mergeCell ref="V30:W30"/>
    <mergeCell ref="V31:W31"/>
    <mergeCell ref="AG38:AH38"/>
    <mergeCell ref="AG32:AH32"/>
  </mergeCells>
  <pageMargins left="0.25" right="0.25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E22"/>
  <sheetViews>
    <sheetView workbookViewId="0">
      <selection activeCell="C16" sqref="C16"/>
    </sheetView>
  </sheetViews>
  <sheetFormatPr defaultRowHeight="14.5" x14ac:dyDescent="0.35"/>
  <cols>
    <col min="1" max="1" width="8.08984375" bestFit="1" customWidth="1"/>
    <col min="2" max="2" width="4.6328125" customWidth="1"/>
    <col min="3" max="3" width="63.36328125" customWidth="1"/>
    <col min="4" max="4" width="60.6328125" customWidth="1"/>
  </cols>
  <sheetData>
    <row r="1" spans="1:5" x14ac:dyDescent="0.35">
      <c r="C1" t="s">
        <v>75</v>
      </c>
    </row>
    <row r="2" spans="1:5" x14ac:dyDescent="0.35">
      <c r="A2" s="51" t="s">
        <v>76</v>
      </c>
      <c r="B2" t="s">
        <v>77</v>
      </c>
      <c r="D2" t="s">
        <v>78</v>
      </c>
    </row>
    <row r="3" spans="1:5" x14ac:dyDescent="0.35">
      <c r="D3" t="s">
        <v>79</v>
      </c>
    </row>
    <row r="4" spans="1:5" x14ac:dyDescent="0.35">
      <c r="B4" t="s">
        <v>80</v>
      </c>
    </row>
    <row r="5" spans="1:5" x14ac:dyDescent="0.35">
      <c r="B5" s="45" t="s">
        <v>81</v>
      </c>
    </row>
    <row r="6" spans="1:5" x14ac:dyDescent="0.35">
      <c r="C6" t="s">
        <v>82</v>
      </c>
    </row>
    <row r="7" spans="1:5" ht="18.5" x14ac:dyDescent="0.45">
      <c r="A7" s="53" t="str">
        <f>IF('Measurement worksheet'!D15="","None",('Measurement worksheet'!D15))</f>
        <v xml:space="preserve"> </v>
      </c>
      <c r="B7" s="52" t="s">
        <v>83</v>
      </c>
    </row>
    <row r="8" spans="1:5" s="46" customFormat="1" ht="30" customHeight="1" x14ac:dyDescent="0.35">
      <c r="A8" s="49" t="str">
        <f>+IF('Measurement worksheet'!D15="B","&gt;&gt;&gt;","")</f>
        <v/>
      </c>
      <c r="B8" s="48" t="s">
        <v>84</v>
      </c>
      <c r="C8" s="47" t="s">
        <v>85</v>
      </c>
      <c r="D8" s="47" t="s">
        <v>86</v>
      </c>
      <c r="E8" s="50" t="str">
        <f>IF(A8="&gt;&gt;&gt;","&lt;&lt;&lt;","")</f>
        <v/>
      </c>
    </row>
    <row r="9" spans="1:5" s="46" customFormat="1" ht="30" customHeight="1" x14ac:dyDescent="0.35">
      <c r="A9" s="49" t="str">
        <f>+IF('Measurement worksheet'!D15="A","&gt;&gt;&gt;","")</f>
        <v/>
      </c>
      <c r="B9" s="48" t="s">
        <v>87</v>
      </c>
      <c r="C9" s="47" t="s">
        <v>88</v>
      </c>
      <c r="D9" s="47" t="s">
        <v>89</v>
      </c>
      <c r="E9" s="50" t="str">
        <f t="shared" ref="E9:E13" si="0">IF(A9="&gt;&gt;&gt;","&lt;&lt;&lt;","")</f>
        <v/>
      </c>
    </row>
    <row r="10" spans="1:5" s="46" customFormat="1" ht="30" customHeight="1" x14ac:dyDescent="0.35">
      <c r="A10" s="49" t="s">
        <v>90</v>
      </c>
      <c r="B10" s="48" t="s">
        <v>91</v>
      </c>
      <c r="C10" s="47" t="s">
        <v>92</v>
      </c>
      <c r="D10" s="47" t="s">
        <v>93</v>
      </c>
      <c r="E10" s="50" t="str">
        <f t="shared" si="0"/>
        <v>&lt;&lt;&lt;</v>
      </c>
    </row>
    <row r="11" spans="1:5" s="46" customFormat="1" ht="30" customHeight="1" x14ac:dyDescent="0.35">
      <c r="A11" s="49" t="s">
        <v>90</v>
      </c>
      <c r="B11" s="48" t="s">
        <v>91</v>
      </c>
      <c r="C11" s="47" t="s">
        <v>94</v>
      </c>
      <c r="D11" s="47" t="s">
        <v>93</v>
      </c>
      <c r="E11" s="50" t="str">
        <f t="shared" si="0"/>
        <v>&lt;&lt;&lt;</v>
      </c>
    </row>
    <row r="12" spans="1:5" s="46" customFormat="1" ht="30" customHeight="1" x14ac:dyDescent="0.35">
      <c r="A12" s="49" t="str">
        <f>+IF('Measurement worksheet'!D15="B","&gt;&gt;&gt;","")</f>
        <v/>
      </c>
      <c r="B12" s="48" t="s">
        <v>84</v>
      </c>
      <c r="C12" s="47" t="s">
        <v>95</v>
      </c>
      <c r="D12" s="47" t="s">
        <v>96</v>
      </c>
      <c r="E12" s="50" t="str">
        <f t="shared" si="0"/>
        <v/>
      </c>
    </row>
    <row r="13" spans="1:5" s="46" customFormat="1" ht="30" customHeight="1" x14ac:dyDescent="0.35">
      <c r="A13" s="49" t="str">
        <f>+IF('Measurement worksheet'!D15="A","&gt;&gt;&gt;","")</f>
        <v/>
      </c>
      <c r="B13" s="48" t="s">
        <v>87</v>
      </c>
      <c r="C13" s="47" t="s">
        <v>97</v>
      </c>
      <c r="D13" s="47" t="s">
        <v>98</v>
      </c>
      <c r="E13" s="50" t="str">
        <f t="shared" si="0"/>
        <v/>
      </c>
    </row>
    <row r="15" spans="1:5" x14ac:dyDescent="0.35">
      <c r="C15" t="s">
        <v>99</v>
      </c>
    </row>
    <row r="18" spans="2:4" x14ac:dyDescent="0.35">
      <c r="B18" s="45" t="s">
        <v>100</v>
      </c>
      <c r="D18" s="45" t="s">
        <v>101</v>
      </c>
    </row>
    <row r="19" spans="2:4" x14ac:dyDescent="0.35">
      <c r="C19" t="s">
        <v>102</v>
      </c>
    </row>
    <row r="20" spans="2:4" x14ac:dyDescent="0.35">
      <c r="C20" t="s">
        <v>103</v>
      </c>
    </row>
    <row r="21" spans="2:4" x14ac:dyDescent="0.35">
      <c r="C21" t="s">
        <v>104</v>
      </c>
    </row>
    <row r="22" spans="2:4" x14ac:dyDescent="0.35">
      <c r="C22" s="45" t="s">
        <v>105</v>
      </c>
    </row>
  </sheetData>
  <sheetProtection sheet="1" objects="1" scenarios="1" selectLockedCells="1" selectUnlockedCells="1"/>
  <pageMargins left="0.25" right="0.25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34998626667073579"/>
  </sheetPr>
  <dimension ref="A1"/>
  <sheetViews>
    <sheetView workbookViewId="0"/>
  </sheetViews>
  <sheetFormatPr defaultRowHeight="14.5" x14ac:dyDescent="0.35"/>
  <cols>
    <col min="1" max="1" width="128.363281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Measurement worksheet</vt:lpstr>
      <vt:lpstr>Specifications</vt:lpstr>
      <vt:lpstr>Notes</vt:lpstr>
      <vt:lpstr>'Measurement worksheet'!Print_Area</vt:lpstr>
      <vt:lpstr>Specifications!Print_Area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b35bje</dc:creator>
  <cp:keywords/>
  <dc:description/>
  <cp:lastModifiedBy>Gelinas, Rhonda</cp:lastModifiedBy>
  <cp:revision/>
  <cp:lastPrinted>2024-11-01T12:59:44Z</cp:lastPrinted>
  <dcterms:created xsi:type="dcterms:W3CDTF">2018-05-07T21:38:56Z</dcterms:created>
  <dcterms:modified xsi:type="dcterms:W3CDTF">2024-11-01T14:46:31Z</dcterms:modified>
  <cp:category/>
  <cp:contentStatus/>
</cp:coreProperties>
</file>